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arf01\bprisk_unrestricted\3. Business Unit Support\Credit\Ohio SSO\2024 ESP\2025 10 Auction\Prep Work\"/>
    </mc:Choice>
  </mc:AlternateContent>
  <xr:revisionPtr revIDLastSave="0" documentId="13_ncr:1_{51FFF804-3B29-45B1-B67F-32509D8EE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ample" sheetId="4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43104.8941550926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Example!$B$2:$M$41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4" l="1"/>
  <c r="L19" i="4"/>
  <c r="L20" i="4"/>
  <c r="L17" i="4"/>
  <c r="L16" i="4"/>
  <c r="L15" i="4"/>
  <c r="L14" i="4"/>
  <c r="L13" i="4"/>
  <c r="L12" i="4"/>
  <c r="L11" i="4"/>
  <c r="L10" i="4"/>
  <c r="C10" i="4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L9" i="4"/>
  <c r="L21" i="4" l="1"/>
  <c r="L23" i="4" s="1"/>
  <c r="L25" i="4" s="1"/>
</calcChain>
</file>

<file path=xl/sharedStrings.xml><?xml version="1.0" encoding="utf-8"?>
<sst xmlns="http://schemas.openxmlformats.org/spreadsheetml/2006/main" count="35" uniqueCount="35">
  <si>
    <t>Table C-1</t>
  </si>
  <si>
    <t>Market Valuation (Prior to Start of Delivery Period)</t>
  </si>
  <si>
    <t>Change in Forward</t>
  </si>
  <si>
    <t>Market Price (a)</t>
  </si>
  <si>
    <t>On-Peak Market Price $/MWh</t>
  </si>
  <si>
    <t>Off-Peak Market Price $/MWh</t>
  </si>
  <si>
    <t>On-Peak MWh</t>
  </si>
  <si>
    <t>Off-Peak MWh</t>
  </si>
  <si>
    <t>On-Peak</t>
  </si>
  <si>
    <t>Off-Peak</t>
  </si>
  <si>
    <t>Mkt  Value $000 (d)  Undiscounted</t>
  </si>
  <si>
    <t>NPV of Mkt Value (e)</t>
  </si>
  <si>
    <t>Volume Adjustment Factor (f)</t>
  </si>
  <si>
    <t>Market Value for Total Exposure Amount</t>
  </si>
  <si>
    <t xml:space="preserve"> (a):</t>
  </si>
  <si>
    <t xml:space="preserve">On-Peak and Off-Peak Forward Market Prices as of valuation date </t>
  </si>
  <si>
    <t>less On-Peak and Off-Peak Forward Market Prices as of auction date</t>
  </si>
  <si>
    <t xml:space="preserve"> (b):</t>
  </si>
  <si>
    <t>Expected On-Peak and Off-Peak SSO Load per Tranche derived</t>
  </si>
  <si>
    <t>from Historical Actual Usage and number of Un-Switched Customers</t>
  </si>
  <si>
    <t>calculated per Attachment C-2 in most recent auction</t>
  </si>
  <si>
    <t xml:space="preserve"> (c):</t>
  </si>
  <si>
    <t>Price Adjustment Factor calculated per Attachment C-2 in most</t>
  </si>
  <si>
    <t>recent auction</t>
  </si>
  <si>
    <t xml:space="preserve"> (d):</t>
  </si>
  <si>
    <t>Sum of (a) x (b) x (c) for On-Peak and Off-peak</t>
  </si>
  <si>
    <t xml:space="preserve"> (e):</t>
  </si>
  <si>
    <t>forward interest rates</t>
  </si>
  <si>
    <t xml:space="preserve"> (f):</t>
  </si>
  <si>
    <t>Volume Adjustment Factor is determined by applying the Historical</t>
  </si>
  <si>
    <t>Actual Usage per customer class to the most recently available</t>
  </si>
  <si>
    <t>number of customers per class to derive the ratio of updated</t>
  </si>
  <si>
    <t xml:space="preserve">load to previously calculated load </t>
  </si>
  <si>
    <t>[FOR 12-MONTH TRANCHE - VALUES ARE FOR ILLUSTRATION ONLY]</t>
  </si>
  <si>
    <t>Market Value discounted to valuation date based on SOFR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</si>
</sst>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_);_(* \(#,##0.0000\);_(* &quot;-&quot;??_);_(@_)"/>
    <numFmt numFmtId="167" formatCode="_(&quot;$&quot;* #,##0_);_(&quot;$&quot;* \(#,##0\);_(&quot;$&quot;* &quot;-&quot;??_);_(@_)"/>
    <numFmt numFmtId="168" formatCode="0.000"/>
    <numFmt numFmtId="169" formatCode="_(&quot;$&quot;* #,##0.0000_);_(&quot;$&quot;* \(#,##0.0000\);_(&quot;$&quot;* &quot;-&quot;??_);_(@_)"/>
    <numFmt numFmtId="170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3" fillId="2" borderId="4" xfId="0" applyFont="1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4" fillId="2" borderId="0" xfId="0" applyFont="1" applyFill="1"/>
    <xf numFmtId="0" fontId="0" fillId="2" borderId="5" xfId="0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164" fontId="0" fillId="2" borderId="4" xfId="0" applyNumberFormat="1" applyFill="1" applyBorder="1"/>
    <xf numFmtId="44" fontId="0" fillId="2" borderId="0" xfId="2" applyFont="1" applyFill="1" applyBorder="1"/>
    <xf numFmtId="165" fontId="0" fillId="2" borderId="0" xfId="1" applyNumberFormat="1" applyFont="1" applyFill="1" applyBorder="1"/>
    <xf numFmtId="166" fontId="0" fillId="2" borderId="0" xfId="1" applyNumberFormat="1" applyFont="1" applyFill="1" applyBorder="1"/>
    <xf numFmtId="167" fontId="0" fillId="2" borderId="5" xfId="2" applyNumberFormat="1" applyFont="1" applyFill="1" applyBorder="1"/>
    <xf numFmtId="2" fontId="0" fillId="2" borderId="5" xfId="0" applyNumberFormat="1" applyFill="1" applyBorder="1"/>
    <xf numFmtId="168" fontId="0" fillId="2" borderId="0" xfId="0" applyNumberFormat="1" applyFill="1"/>
    <xf numFmtId="167" fontId="2" fillId="2" borderId="6" xfId="2" applyNumberFormat="1" applyFont="1" applyFill="1" applyBorder="1" applyAlignment="1">
      <alignment horizontal="right" wrapText="1"/>
    </xf>
    <xf numFmtId="167" fontId="2" fillId="2" borderId="5" xfId="2" applyNumberFormat="1" applyFont="1" applyFill="1" applyBorder="1" applyAlignment="1">
      <alignment horizontal="right" wrapText="1"/>
    </xf>
    <xf numFmtId="0" fontId="0" fillId="2" borderId="4" xfId="0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/>
    <xf numFmtId="166" fontId="0" fillId="2" borderId="0" xfId="1" applyNumberFormat="1" applyFont="1" applyFill="1"/>
    <xf numFmtId="170" fontId="0" fillId="0" borderId="0" xfId="0" applyNumberFormat="1"/>
    <xf numFmtId="169" fontId="2" fillId="0" borderId="5" xfId="2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319608</xdr:colOff>
      <xdr:row>7</xdr:row>
      <xdr:rowOff>150288</xdr:rowOff>
    </xdr:from>
    <xdr:to>
      <xdr:col>8</xdr:col>
      <xdr:colOff>126994</xdr:colOff>
      <xdr:row>7</xdr:row>
      <xdr:rowOff>402171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10408" y="1683813"/>
          <a:ext cx="1540936" cy="251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u="sng"/>
            <a:t>Tranche Volumes (b)</a:t>
          </a:r>
        </a:p>
      </xdr:txBody>
    </xdr:sp>
    <xdr:clientData/>
  </xdr:twoCellAnchor>
  <xdr:twoCellAnchor>
    <xdr:from>
      <xdr:col>7</xdr:col>
      <xdr:colOff>63495</xdr:colOff>
      <xdr:row>7</xdr:row>
      <xdr:rowOff>169329</xdr:rowOff>
    </xdr:from>
    <xdr:to>
      <xdr:col>11</xdr:col>
      <xdr:colOff>391578</xdr:colOff>
      <xdr:row>7</xdr:row>
      <xdr:rowOff>402162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64020" y="1702854"/>
          <a:ext cx="1871133" cy="23283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u="sng"/>
            <a:t>Price Adjustment Factor (c)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1"/>
  <sheetViews>
    <sheetView tabSelected="1" zoomScale="80" zoomScaleNormal="80" workbookViewId="0">
      <selection activeCell="P23" sqref="P23"/>
    </sheetView>
  </sheetViews>
  <sheetFormatPr defaultRowHeight="15" x14ac:dyDescent="0.25"/>
  <cols>
    <col min="1" max="1" width="2.7109375" customWidth="1"/>
    <col min="2" max="2" width="4.7109375" customWidth="1"/>
    <col min="3" max="3" width="10.85546875" customWidth="1"/>
    <col min="4" max="5" width="10.28515625" customWidth="1"/>
    <col min="6" max="6" width="11.85546875" customWidth="1"/>
    <col min="7" max="7" width="12.28515625" customWidth="1"/>
    <col min="8" max="8" width="1.85546875" customWidth="1"/>
    <col min="9" max="10" width="9.7109375" customWidth="1"/>
    <col min="11" max="11" width="1.85546875" customWidth="1"/>
    <col min="12" max="12" width="13.140625" customWidth="1"/>
    <col min="13" max="13" width="4.7109375" customWidth="1"/>
    <col min="14" max="14" width="13.5703125" customWidth="1"/>
  </cols>
  <sheetData>
    <row r="1" spans="1:20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0" x14ac:dyDescent="0.25">
      <c r="A2" s="1"/>
      <c r="B2" s="2"/>
      <c r="C2" s="2" t="s">
        <v>0</v>
      </c>
      <c r="D2" s="3"/>
      <c r="E2" s="4"/>
      <c r="F2" s="3"/>
      <c r="G2" s="3"/>
      <c r="H2" s="3"/>
      <c r="I2" s="3"/>
      <c r="J2" s="3"/>
      <c r="K2" s="3"/>
      <c r="L2" s="5"/>
      <c r="M2" s="5"/>
      <c r="N2" s="1"/>
    </row>
    <row r="3" spans="1:20" ht="15.75" x14ac:dyDescent="0.25">
      <c r="A3" s="9"/>
      <c r="B3" s="6"/>
      <c r="C3" s="7" t="s">
        <v>1</v>
      </c>
      <c r="D3" s="1"/>
      <c r="E3" s="1"/>
      <c r="F3" s="1"/>
      <c r="G3" s="1"/>
      <c r="H3" s="1"/>
      <c r="I3" s="1"/>
      <c r="J3" s="1"/>
      <c r="K3" s="1"/>
      <c r="L3" s="8"/>
      <c r="M3" s="8"/>
      <c r="N3" s="9"/>
    </row>
    <row r="4" spans="1:20" x14ac:dyDescent="0.25">
      <c r="A4" s="9"/>
      <c r="B4" s="6"/>
      <c r="C4" s="6" t="s">
        <v>33</v>
      </c>
      <c r="D4" s="10"/>
      <c r="E4" s="1"/>
      <c r="F4" s="1"/>
      <c r="G4" s="1"/>
      <c r="H4" s="1"/>
      <c r="I4" s="1"/>
      <c r="J4" s="1"/>
      <c r="K4" s="1"/>
      <c r="L4" s="8"/>
      <c r="M4" s="11"/>
      <c r="N4" s="9"/>
    </row>
    <row r="5" spans="1:20" x14ac:dyDescent="0.25">
      <c r="A5" s="9"/>
      <c r="B5" s="6"/>
      <c r="C5" s="6"/>
      <c r="D5" s="1"/>
      <c r="E5" s="1"/>
      <c r="F5" s="1"/>
      <c r="G5" s="1"/>
      <c r="H5" s="1"/>
      <c r="I5" s="1"/>
      <c r="J5" s="1"/>
      <c r="K5" s="1"/>
      <c r="L5" s="8"/>
      <c r="M5" s="11"/>
      <c r="N5" s="9"/>
    </row>
    <row r="6" spans="1:20" x14ac:dyDescent="0.25">
      <c r="A6" s="9"/>
      <c r="B6" s="6"/>
      <c r="C6" s="6"/>
      <c r="D6" s="37" t="s">
        <v>2</v>
      </c>
      <c r="E6" s="37"/>
      <c r="F6" s="1"/>
      <c r="G6" s="1"/>
      <c r="H6" s="1"/>
      <c r="I6" s="1"/>
      <c r="J6" s="1"/>
      <c r="K6" s="1"/>
      <c r="L6" s="8"/>
      <c r="M6" s="11"/>
      <c r="N6" s="9"/>
    </row>
    <row r="7" spans="1:20" x14ac:dyDescent="0.25">
      <c r="A7" s="1"/>
      <c r="B7" s="6"/>
      <c r="C7" s="6"/>
      <c r="D7" s="38" t="s">
        <v>3</v>
      </c>
      <c r="E7" s="38"/>
      <c r="F7" s="36"/>
      <c r="G7" s="36"/>
      <c r="H7" s="36"/>
      <c r="I7" s="36"/>
      <c r="J7" s="36"/>
      <c r="K7" s="36"/>
      <c r="L7" s="8"/>
      <c r="M7" s="8"/>
      <c r="N7" s="1"/>
    </row>
    <row r="8" spans="1:20" ht="61.5" customHeight="1" x14ac:dyDescent="0.25">
      <c r="A8" s="14"/>
      <c r="B8" s="6"/>
      <c r="C8" s="6"/>
      <c r="D8" s="12" t="s">
        <v>4</v>
      </c>
      <c r="E8" s="12" t="s">
        <v>5</v>
      </c>
      <c r="F8" s="12" t="s">
        <v>6</v>
      </c>
      <c r="G8" s="12" t="s">
        <v>7</v>
      </c>
      <c r="H8" s="12"/>
      <c r="I8" s="12" t="s">
        <v>8</v>
      </c>
      <c r="J8" s="12" t="s">
        <v>9</v>
      </c>
      <c r="K8" s="12"/>
      <c r="L8" s="13" t="s">
        <v>10</v>
      </c>
      <c r="M8" s="11"/>
      <c r="N8" s="14"/>
    </row>
    <row r="9" spans="1:20" x14ac:dyDescent="0.25">
      <c r="A9" s="21"/>
      <c r="B9" s="6"/>
      <c r="C9" s="15">
        <v>46174</v>
      </c>
      <c r="D9" s="16">
        <v>2.48</v>
      </c>
      <c r="E9" s="16">
        <v>1.76</v>
      </c>
      <c r="F9" s="32">
        <v>2197</v>
      </c>
      <c r="G9" s="32">
        <v>1846</v>
      </c>
      <c r="H9" s="17"/>
      <c r="I9" s="33">
        <v>1.083</v>
      </c>
      <c r="J9" s="33">
        <v>1.1036999999999999</v>
      </c>
      <c r="K9" s="18"/>
      <c r="L9" s="19">
        <f>ROUND((D9*F9*I9+E9*G9*J9)/1000,0)</f>
        <v>9</v>
      </c>
      <c r="M9" s="20"/>
      <c r="N9" s="21"/>
      <c r="P9" s="28"/>
      <c r="Q9" s="28"/>
      <c r="S9" s="34"/>
      <c r="T9" s="34"/>
    </row>
    <row r="10" spans="1:20" x14ac:dyDescent="0.25">
      <c r="A10" s="21"/>
      <c r="B10" s="6"/>
      <c r="C10" s="15">
        <f t="shared" ref="C10:C20" si="0">EOMONTH(C9,0)+1</f>
        <v>46204</v>
      </c>
      <c r="D10" s="16">
        <v>2.2400000000000002</v>
      </c>
      <c r="E10" s="16">
        <v>1.68</v>
      </c>
      <c r="F10" s="32">
        <v>2648</v>
      </c>
      <c r="G10" s="32">
        <v>2328</v>
      </c>
      <c r="H10" s="17"/>
      <c r="I10" s="33">
        <v>1.0556000000000001</v>
      </c>
      <c r="J10" s="33">
        <v>1.0873999999999999</v>
      </c>
      <c r="K10" s="18"/>
      <c r="L10" s="19">
        <f t="shared" ref="L10:L20" si="1">ROUND((D10*F10*I10+E10*G10*J10)/1000,0)</f>
        <v>11</v>
      </c>
      <c r="M10" s="20"/>
      <c r="N10" s="21"/>
      <c r="P10" s="28"/>
      <c r="Q10" s="28"/>
      <c r="S10" s="34"/>
      <c r="T10" s="34"/>
    </row>
    <row r="11" spans="1:20" x14ac:dyDescent="0.25">
      <c r="A11" s="21"/>
      <c r="B11" s="6"/>
      <c r="C11" s="15">
        <f t="shared" si="0"/>
        <v>46235</v>
      </c>
      <c r="D11" s="16">
        <v>2.2000000000000002</v>
      </c>
      <c r="E11" s="16">
        <v>1.5899999999999999</v>
      </c>
      <c r="F11" s="32">
        <v>2641</v>
      </c>
      <c r="G11" s="32">
        <v>2204</v>
      </c>
      <c r="H11" s="17"/>
      <c r="I11" s="33">
        <v>1.0690999999999999</v>
      </c>
      <c r="J11" s="33">
        <v>1.0972</v>
      </c>
      <c r="K11" s="18"/>
      <c r="L11" s="19">
        <f t="shared" si="1"/>
        <v>10</v>
      </c>
      <c r="M11" s="20"/>
      <c r="N11" s="21"/>
      <c r="P11" s="28"/>
      <c r="Q11" s="28"/>
      <c r="S11" s="34"/>
      <c r="T11" s="34"/>
    </row>
    <row r="12" spans="1:20" x14ac:dyDescent="0.25">
      <c r="A12" s="21"/>
      <c r="B12" s="6"/>
      <c r="C12" s="15">
        <f t="shared" si="0"/>
        <v>46266</v>
      </c>
      <c r="D12" s="16">
        <v>2.5300000000000002</v>
      </c>
      <c r="E12" s="16">
        <v>1.54</v>
      </c>
      <c r="F12" s="32">
        <v>2056</v>
      </c>
      <c r="G12" s="32">
        <v>1837</v>
      </c>
      <c r="H12" s="17"/>
      <c r="I12" s="33">
        <v>1.0532999999999999</v>
      </c>
      <c r="J12" s="33">
        <v>1.0837000000000001</v>
      </c>
      <c r="K12" s="18"/>
      <c r="L12" s="19">
        <f t="shared" si="1"/>
        <v>9</v>
      </c>
      <c r="M12" s="20"/>
      <c r="N12" s="21"/>
      <c r="P12" s="28"/>
      <c r="Q12" s="28"/>
      <c r="S12" s="34"/>
      <c r="T12" s="34"/>
    </row>
    <row r="13" spans="1:20" x14ac:dyDescent="0.25">
      <c r="A13" s="21"/>
      <c r="B13" s="6"/>
      <c r="C13" s="15">
        <f t="shared" si="0"/>
        <v>46296</v>
      </c>
      <c r="D13" s="16">
        <v>2.4700000000000002</v>
      </c>
      <c r="E13" s="16">
        <v>1.64</v>
      </c>
      <c r="F13" s="32">
        <v>1711</v>
      </c>
      <c r="G13" s="32">
        <v>1627</v>
      </c>
      <c r="H13" s="17"/>
      <c r="I13" s="33">
        <v>1.0235000000000001</v>
      </c>
      <c r="J13" s="33">
        <v>1.0375000000000001</v>
      </c>
      <c r="K13" s="18"/>
      <c r="L13" s="19">
        <f t="shared" si="1"/>
        <v>7</v>
      </c>
      <c r="M13" s="20"/>
      <c r="N13" s="21"/>
      <c r="P13" s="28"/>
      <c r="Q13" s="28"/>
      <c r="S13" s="34"/>
      <c r="T13" s="34"/>
    </row>
    <row r="14" spans="1:20" x14ac:dyDescent="0.25">
      <c r="A14" s="21"/>
      <c r="B14" s="6"/>
      <c r="C14" s="15">
        <f t="shared" si="0"/>
        <v>46327</v>
      </c>
      <c r="D14" s="16">
        <v>2.37</v>
      </c>
      <c r="E14" s="16">
        <v>1.77</v>
      </c>
      <c r="F14" s="32">
        <v>1885</v>
      </c>
      <c r="G14" s="32">
        <v>1864</v>
      </c>
      <c r="H14" s="17"/>
      <c r="I14" s="33">
        <v>1.0218</v>
      </c>
      <c r="J14" s="33">
        <v>1.042</v>
      </c>
      <c r="K14" s="18"/>
      <c r="L14" s="19">
        <f t="shared" si="1"/>
        <v>8</v>
      </c>
      <c r="M14" s="20"/>
      <c r="N14" s="21"/>
      <c r="P14" s="28"/>
      <c r="Q14" s="28"/>
      <c r="S14" s="34"/>
      <c r="T14" s="34"/>
    </row>
    <row r="15" spans="1:20" x14ac:dyDescent="0.25">
      <c r="A15" s="21"/>
      <c r="B15" s="6"/>
      <c r="C15" s="15">
        <f t="shared" si="0"/>
        <v>46357</v>
      </c>
      <c r="D15" s="16">
        <v>2.4000000000000004</v>
      </c>
      <c r="E15" s="16">
        <v>1.92</v>
      </c>
      <c r="F15" s="32">
        <v>2280</v>
      </c>
      <c r="G15" s="32">
        <v>2392</v>
      </c>
      <c r="H15" s="17"/>
      <c r="I15" s="33">
        <v>1.0416000000000001</v>
      </c>
      <c r="J15" s="33">
        <v>1.0689</v>
      </c>
      <c r="K15" s="18"/>
      <c r="L15" s="19">
        <f t="shared" si="1"/>
        <v>11</v>
      </c>
      <c r="M15" s="20"/>
      <c r="N15" s="21"/>
      <c r="P15" s="28"/>
      <c r="Q15" s="28"/>
      <c r="S15" s="34"/>
      <c r="T15" s="34"/>
    </row>
    <row r="16" spans="1:20" x14ac:dyDescent="0.25">
      <c r="A16" s="21"/>
      <c r="B16" s="6"/>
      <c r="C16" s="15">
        <f t="shared" si="0"/>
        <v>46388</v>
      </c>
      <c r="D16" s="16">
        <v>2.3000000000000003</v>
      </c>
      <c r="E16" s="16">
        <v>1.8699999999999999</v>
      </c>
      <c r="F16" s="32">
        <v>2604</v>
      </c>
      <c r="G16" s="32">
        <v>2598</v>
      </c>
      <c r="H16" s="17"/>
      <c r="I16" s="33">
        <v>1.087</v>
      </c>
      <c r="J16" s="33">
        <v>1.0766</v>
      </c>
      <c r="K16" s="18"/>
      <c r="L16" s="19">
        <f t="shared" si="1"/>
        <v>12</v>
      </c>
      <c r="M16" s="20"/>
      <c r="N16" s="21"/>
      <c r="P16" s="28"/>
      <c r="Q16" s="28"/>
      <c r="S16" s="34"/>
      <c r="T16" s="34"/>
    </row>
    <row r="17" spans="1:20" x14ac:dyDescent="0.25">
      <c r="A17" s="21"/>
      <c r="B17" s="6"/>
      <c r="C17" s="15">
        <f t="shared" si="0"/>
        <v>46419</v>
      </c>
      <c r="D17" s="16">
        <v>2.12</v>
      </c>
      <c r="E17" s="16">
        <v>1.89</v>
      </c>
      <c r="F17" s="32">
        <v>1974</v>
      </c>
      <c r="G17" s="32">
        <v>2094</v>
      </c>
      <c r="H17" s="17"/>
      <c r="I17" s="33">
        <v>1.0490999999999999</v>
      </c>
      <c r="J17" s="33">
        <v>1.0403</v>
      </c>
      <c r="K17" s="18"/>
      <c r="L17" s="19">
        <f t="shared" si="1"/>
        <v>9</v>
      </c>
      <c r="M17" s="20"/>
      <c r="N17" s="21"/>
      <c r="P17" s="28"/>
      <c r="Q17" s="28"/>
      <c r="S17" s="34"/>
      <c r="T17" s="34"/>
    </row>
    <row r="18" spans="1:20" x14ac:dyDescent="0.25">
      <c r="A18" s="21"/>
      <c r="B18" s="6"/>
      <c r="C18" s="15">
        <f t="shared" si="0"/>
        <v>46447</v>
      </c>
      <c r="D18" s="16">
        <v>2.4000000000000004</v>
      </c>
      <c r="E18" s="16">
        <v>2.0300000000000002</v>
      </c>
      <c r="F18" s="32">
        <v>1754</v>
      </c>
      <c r="G18" s="32">
        <v>1869</v>
      </c>
      <c r="H18" s="17"/>
      <c r="I18" s="33">
        <v>1.0305</v>
      </c>
      <c r="J18" s="33">
        <v>1.0399</v>
      </c>
      <c r="K18" s="18"/>
      <c r="L18" s="19">
        <f>ROUND((D18*F18*I18+E18*G18*J18)/1000,0)</f>
        <v>8</v>
      </c>
      <c r="M18" s="20"/>
      <c r="N18" s="21"/>
      <c r="P18" s="28"/>
      <c r="Q18" s="28"/>
      <c r="S18" s="34"/>
      <c r="T18" s="34"/>
    </row>
    <row r="19" spans="1:20" x14ac:dyDescent="0.25">
      <c r="A19" s="21"/>
      <c r="B19" s="6"/>
      <c r="C19" s="15">
        <f t="shared" si="0"/>
        <v>46478</v>
      </c>
      <c r="D19" s="16">
        <v>2.8400000000000003</v>
      </c>
      <c r="E19" s="16">
        <v>1.97</v>
      </c>
      <c r="F19" s="32">
        <v>1574</v>
      </c>
      <c r="G19" s="32">
        <v>1512</v>
      </c>
      <c r="H19" s="17"/>
      <c r="I19" s="33">
        <v>1.0190999999999999</v>
      </c>
      <c r="J19" s="33">
        <v>1.0355000000000001</v>
      </c>
      <c r="K19" s="18"/>
      <c r="L19" s="19">
        <f>ROUND((D19*F19*I19+E19*G19*J19)/1000,0)</f>
        <v>8</v>
      </c>
      <c r="M19" s="20"/>
      <c r="N19" s="21"/>
      <c r="P19" s="28"/>
      <c r="Q19" s="28"/>
      <c r="S19" s="34"/>
      <c r="T19" s="34"/>
    </row>
    <row r="20" spans="1:20" x14ac:dyDescent="0.25">
      <c r="A20" s="21"/>
      <c r="B20" s="6"/>
      <c r="C20" s="15">
        <f t="shared" si="0"/>
        <v>46508</v>
      </c>
      <c r="D20" s="16">
        <v>2.89</v>
      </c>
      <c r="E20" s="16">
        <v>2.0100000000000002</v>
      </c>
      <c r="F20" s="32">
        <v>1759</v>
      </c>
      <c r="G20" s="32">
        <v>1441</v>
      </c>
      <c r="H20" s="17"/>
      <c r="I20" s="33">
        <v>1.0404</v>
      </c>
      <c r="J20" s="33">
        <v>1.0532999999999999</v>
      </c>
      <c r="K20" s="18"/>
      <c r="L20" s="19">
        <f t="shared" si="1"/>
        <v>8</v>
      </c>
      <c r="M20" s="20"/>
      <c r="N20" s="21"/>
      <c r="P20" s="28"/>
      <c r="Q20" s="28"/>
      <c r="S20" s="34"/>
      <c r="T20" s="34"/>
    </row>
    <row r="21" spans="1:20" ht="21" customHeight="1" thickBot="1" x14ac:dyDescent="0.3">
      <c r="A21" s="1"/>
      <c r="B21" s="6"/>
      <c r="C21" s="6"/>
      <c r="D21" s="1"/>
      <c r="E21" s="1"/>
      <c r="F21" s="1"/>
      <c r="G21" s="1"/>
      <c r="H21" s="1"/>
      <c r="I21" s="1"/>
      <c r="J21" s="1"/>
      <c r="K21" s="1"/>
      <c r="L21" s="22">
        <f>SUM(L9:L20)</f>
        <v>110</v>
      </c>
      <c r="M21" s="8"/>
      <c r="N21" s="1"/>
    </row>
    <row r="22" spans="1:20" ht="21" customHeight="1" thickTop="1" x14ac:dyDescent="0.25">
      <c r="A22" s="1"/>
      <c r="B22" s="6"/>
      <c r="C22" s="6"/>
      <c r="D22" s="1"/>
      <c r="E22" s="1"/>
      <c r="F22" s="1"/>
      <c r="G22" s="1"/>
      <c r="H22" s="1"/>
      <c r="I22" s="1"/>
      <c r="J22" s="1"/>
      <c r="K22" s="1"/>
      <c r="L22" s="23"/>
      <c r="M22" s="8"/>
      <c r="N22" s="1"/>
    </row>
    <row r="23" spans="1:20" ht="21" customHeight="1" x14ac:dyDescent="0.25">
      <c r="A23" s="1"/>
      <c r="B23" s="6"/>
      <c r="C23" s="6"/>
      <c r="D23" s="1"/>
      <c r="E23" s="1"/>
      <c r="F23" s="1"/>
      <c r="G23" s="1"/>
      <c r="H23" s="1"/>
      <c r="I23" s="1"/>
      <c r="J23" s="9" t="s">
        <v>11</v>
      </c>
      <c r="K23" s="1"/>
      <c r="L23" s="23">
        <f>L21*0.94</f>
        <v>103.39999999999999</v>
      </c>
      <c r="M23" s="8"/>
      <c r="N23" s="1"/>
    </row>
    <row r="24" spans="1:20" ht="21" customHeight="1" x14ac:dyDescent="0.25">
      <c r="A24" s="1"/>
      <c r="B24" s="6"/>
      <c r="C24" s="6"/>
      <c r="D24" s="1"/>
      <c r="E24" s="1"/>
      <c r="F24" s="1"/>
      <c r="G24" s="1"/>
      <c r="H24" s="1"/>
      <c r="I24" s="1"/>
      <c r="J24" s="9" t="s">
        <v>12</v>
      </c>
      <c r="K24" s="1"/>
      <c r="L24" s="35">
        <v>0.91023002856211277</v>
      </c>
      <c r="M24" s="8"/>
      <c r="N24" s="1"/>
    </row>
    <row r="25" spans="1:20" ht="21" customHeight="1" thickBot="1" x14ac:dyDescent="0.3">
      <c r="A25" s="1"/>
      <c r="B25" s="6"/>
      <c r="C25" s="6"/>
      <c r="D25" s="1"/>
      <c r="E25" s="1"/>
      <c r="F25" s="1"/>
      <c r="G25" s="1"/>
      <c r="H25" s="1"/>
      <c r="I25" s="1"/>
      <c r="J25" s="9" t="s">
        <v>13</v>
      </c>
      <c r="K25" s="1"/>
      <c r="L25" s="22">
        <f>L23*L24</f>
        <v>94.117784953322456</v>
      </c>
      <c r="M25" s="8"/>
      <c r="N25" s="1"/>
    </row>
    <row r="26" spans="1:20" ht="21" customHeight="1" thickTop="1" x14ac:dyDescent="0.25">
      <c r="A26" s="1"/>
      <c r="B26" s="6"/>
      <c r="C26" s="6"/>
      <c r="D26" s="1"/>
      <c r="E26" s="1"/>
      <c r="F26" s="1"/>
      <c r="G26" s="1"/>
      <c r="H26" s="1"/>
      <c r="I26" s="1"/>
      <c r="J26" s="1"/>
      <c r="K26" s="1"/>
      <c r="L26" s="23"/>
      <c r="M26" s="8"/>
      <c r="N26" s="1"/>
    </row>
    <row r="27" spans="1:20" x14ac:dyDescent="0.25">
      <c r="A27" s="1"/>
      <c r="B27" s="6"/>
      <c r="C27" s="24" t="s">
        <v>14</v>
      </c>
      <c r="D27" s="1" t="s">
        <v>15</v>
      </c>
      <c r="E27" s="1"/>
      <c r="F27" s="1"/>
      <c r="G27" s="1"/>
      <c r="H27" s="1"/>
      <c r="I27" s="1"/>
      <c r="J27" s="1"/>
      <c r="K27" s="1"/>
      <c r="L27" s="8"/>
      <c r="M27" s="8"/>
      <c r="N27" s="1"/>
    </row>
    <row r="28" spans="1:20" x14ac:dyDescent="0.25">
      <c r="A28" s="1"/>
      <c r="B28" s="6"/>
      <c r="C28" s="6"/>
      <c r="D28" s="1" t="s">
        <v>16</v>
      </c>
      <c r="F28" s="1"/>
      <c r="G28" s="1"/>
      <c r="H28" s="1"/>
      <c r="I28" s="1"/>
      <c r="J28" s="1"/>
      <c r="K28" s="1"/>
      <c r="L28" s="8"/>
      <c r="M28" s="8"/>
      <c r="N28" s="1"/>
    </row>
    <row r="29" spans="1:20" x14ac:dyDescent="0.25">
      <c r="A29" s="1"/>
      <c r="B29" s="6"/>
      <c r="C29" s="24" t="s">
        <v>17</v>
      </c>
      <c r="D29" s="1" t="s">
        <v>18</v>
      </c>
      <c r="E29" s="1"/>
      <c r="F29" s="1"/>
      <c r="G29" s="1"/>
      <c r="H29" s="1"/>
      <c r="I29" s="1"/>
      <c r="J29" s="1"/>
      <c r="K29" s="1"/>
      <c r="L29" s="8"/>
      <c r="M29" s="8"/>
      <c r="N29" s="1"/>
    </row>
    <row r="30" spans="1:20" x14ac:dyDescent="0.25">
      <c r="A30" s="1"/>
      <c r="B30" s="6"/>
      <c r="C30" s="6"/>
      <c r="D30" s="1" t="s">
        <v>19</v>
      </c>
      <c r="E30" s="1"/>
      <c r="F30" s="1"/>
      <c r="G30" s="1"/>
      <c r="H30" s="1"/>
      <c r="I30" s="1"/>
      <c r="J30" s="1"/>
      <c r="K30" s="1"/>
      <c r="L30" s="8"/>
      <c r="M30" s="8"/>
      <c r="N30" s="1"/>
    </row>
    <row r="31" spans="1:20" x14ac:dyDescent="0.25">
      <c r="A31" s="1"/>
      <c r="B31" s="6"/>
      <c r="C31" s="6"/>
      <c r="D31" t="s">
        <v>20</v>
      </c>
      <c r="E31" s="1"/>
      <c r="F31" s="1"/>
      <c r="G31" s="1"/>
      <c r="H31" s="1"/>
      <c r="I31" s="1"/>
      <c r="J31" s="1"/>
      <c r="K31" s="1"/>
      <c r="L31" s="8"/>
      <c r="M31" s="8"/>
      <c r="N31" s="1"/>
    </row>
    <row r="32" spans="1:20" x14ac:dyDescent="0.25">
      <c r="A32" s="1"/>
      <c r="B32" s="6"/>
      <c r="C32" s="24" t="s">
        <v>21</v>
      </c>
      <c r="D32" s="1" t="s">
        <v>22</v>
      </c>
      <c r="E32" s="1"/>
      <c r="F32" s="1"/>
      <c r="G32" s="1"/>
      <c r="H32" s="1"/>
      <c r="I32" s="1"/>
      <c r="J32" s="1"/>
      <c r="K32" s="1"/>
      <c r="L32" s="8"/>
      <c r="M32" s="8"/>
      <c r="N32" s="1"/>
    </row>
    <row r="33" spans="1:14" x14ac:dyDescent="0.25">
      <c r="A33" s="1"/>
      <c r="B33" s="6"/>
      <c r="C33" s="24"/>
      <c r="D33" s="1" t="s">
        <v>23</v>
      </c>
      <c r="E33" s="1"/>
      <c r="F33" s="1"/>
      <c r="G33" s="1"/>
      <c r="H33" s="1"/>
      <c r="I33" s="1"/>
      <c r="J33" s="1"/>
      <c r="K33" s="1"/>
      <c r="L33" s="8"/>
      <c r="M33" s="8"/>
      <c r="N33" s="1"/>
    </row>
    <row r="34" spans="1:14" x14ac:dyDescent="0.25">
      <c r="A34" s="1"/>
      <c r="B34" s="6"/>
      <c r="C34" s="24" t="s">
        <v>24</v>
      </c>
      <c r="D34" s="1" t="s">
        <v>25</v>
      </c>
      <c r="E34" s="1"/>
      <c r="F34" s="1"/>
      <c r="G34" s="1"/>
      <c r="H34" s="1"/>
      <c r="I34" s="1"/>
      <c r="J34" s="1"/>
      <c r="K34" s="1"/>
      <c r="L34" s="8"/>
      <c r="M34" s="8"/>
      <c r="N34" s="1"/>
    </row>
    <row r="35" spans="1:14" x14ac:dyDescent="0.25">
      <c r="A35" s="1"/>
      <c r="B35" s="6"/>
      <c r="C35" s="24" t="s">
        <v>26</v>
      </c>
      <c r="D35" s="1" t="s">
        <v>34</v>
      </c>
      <c r="E35" s="1"/>
      <c r="F35" s="1"/>
      <c r="G35" s="1"/>
      <c r="H35" s="1"/>
      <c r="I35" s="1"/>
      <c r="J35" s="1"/>
      <c r="K35" s="1"/>
      <c r="L35" s="8"/>
      <c r="M35" s="8"/>
      <c r="N35" s="1"/>
    </row>
    <row r="36" spans="1:14" x14ac:dyDescent="0.25">
      <c r="A36" s="1"/>
      <c r="B36" s="6"/>
      <c r="C36" s="24"/>
      <c r="D36" s="1" t="s">
        <v>27</v>
      </c>
      <c r="E36" s="1"/>
      <c r="F36" s="1"/>
      <c r="G36" s="1"/>
      <c r="H36" s="1"/>
      <c r="I36" s="1"/>
      <c r="J36" s="1"/>
      <c r="K36" s="1"/>
      <c r="L36" s="8"/>
      <c r="M36" s="8"/>
      <c r="N36" s="1"/>
    </row>
    <row r="37" spans="1:14" x14ac:dyDescent="0.25">
      <c r="A37" s="1"/>
      <c r="B37" s="6"/>
      <c r="C37" s="24" t="s">
        <v>28</v>
      </c>
      <c r="D37" s="1" t="s">
        <v>29</v>
      </c>
      <c r="E37" s="1"/>
      <c r="F37" s="1"/>
      <c r="G37" s="1"/>
      <c r="H37" s="1"/>
      <c r="I37" s="1"/>
      <c r="J37" s="1"/>
      <c r="K37" s="1"/>
      <c r="L37" s="8"/>
      <c r="M37" s="8"/>
      <c r="N37" s="1"/>
    </row>
    <row r="38" spans="1:14" x14ac:dyDescent="0.25">
      <c r="A38" s="1"/>
      <c r="B38" s="6"/>
      <c r="C38" s="6"/>
      <c r="D38" s="1" t="s">
        <v>30</v>
      </c>
      <c r="E38" s="1"/>
      <c r="F38" s="1"/>
      <c r="G38" s="1"/>
      <c r="H38" s="1"/>
      <c r="I38" s="1"/>
      <c r="J38" s="1"/>
      <c r="K38" s="1"/>
      <c r="L38" s="8"/>
      <c r="M38" s="8"/>
      <c r="N38" s="1"/>
    </row>
    <row r="39" spans="1:14" x14ac:dyDescent="0.25">
      <c r="A39" s="1"/>
      <c r="B39" s="6"/>
      <c r="C39" s="6"/>
      <c r="D39" s="1" t="s">
        <v>31</v>
      </c>
      <c r="E39" s="1"/>
      <c r="F39" s="1"/>
      <c r="G39" s="1"/>
      <c r="H39" s="1"/>
      <c r="I39" s="1"/>
      <c r="J39" s="1"/>
      <c r="K39" s="1"/>
      <c r="L39" s="8"/>
      <c r="M39" s="8"/>
      <c r="N39" s="1"/>
    </row>
    <row r="40" spans="1:14" x14ac:dyDescent="0.25">
      <c r="A40" s="1"/>
      <c r="B40" s="6"/>
      <c r="C40" s="6"/>
      <c r="D40" s="1" t="s">
        <v>32</v>
      </c>
      <c r="E40" s="1"/>
      <c r="F40" s="1"/>
      <c r="G40" s="1"/>
      <c r="H40" s="1"/>
      <c r="I40" s="1"/>
      <c r="J40" s="1"/>
      <c r="K40" s="1"/>
      <c r="L40" s="8"/>
      <c r="M40" s="8"/>
      <c r="N40" s="1"/>
    </row>
    <row r="41" spans="1:14" x14ac:dyDescent="0.25">
      <c r="A41" s="1"/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7"/>
      <c r="M41" s="27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50" spans="3:9" x14ac:dyDescent="0.25">
      <c r="G50" s="29"/>
      <c r="I50" s="29"/>
    </row>
    <row r="51" spans="3:9" x14ac:dyDescent="0.25">
      <c r="F51" s="31"/>
      <c r="G51" s="29"/>
      <c r="I51" s="29"/>
    </row>
    <row r="52" spans="3:9" x14ac:dyDescent="0.25">
      <c r="C52" s="31"/>
      <c r="E52" s="31"/>
      <c r="G52" s="28"/>
      <c r="I52" s="28"/>
    </row>
    <row r="53" spans="3:9" x14ac:dyDescent="0.25">
      <c r="C53" s="30"/>
      <c r="D53" s="30"/>
      <c r="E53" s="30"/>
      <c r="F53" s="30"/>
      <c r="G53" s="30"/>
      <c r="I53" s="30"/>
    </row>
    <row r="54" spans="3:9" x14ac:dyDescent="0.25">
      <c r="C54" s="30"/>
      <c r="D54" s="30"/>
      <c r="E54" s="30"/>
      <c r="F54" s="30"/>
      <c r="G54" s="30"/>
      <c r="I54" s="30"/>
    </row>
    <row r="55" spans="3:9" x14ac:dyDescent="0.25">
      <c r="C55" s="30"/>
      <c r="D55" s="30"/>
      <c r="E55" s="30"/>
      <c r="F55" s="30"/>
      <c r="G55" s="30"/>
      <c r="I55" s="30"/>
    </row>
    <row r="56" spans="3:9" x14ac:dyDescent="0.25">
      <c r="C56" s="30"/>
      <c r="D56" s="30"/>
      <c r="E56" s="30"/>
      <c r="F56" s="30"/>
      <c r="G56" s="30"/>
      <c r="I56" s="30"/>
    </row>
    <row r="57" spans="3:9" x14ac:dyDescent="0.25">
      <c r="C57" s="30"/>
      <c r="D57" s="30"/>
      <c r="E57" s="30"/>
      <c r="F57" s="30"/>
      <c r="G57" s="30"/>
      <c r="I57" s="30"/>
    </row>
    <row r="58" spans="3:9" x14ac:dyDescent="0.25">
      <c r="C58" s="30"/>
      <c r="D58" s="30"/>
      <c r="E58" s="30"/>
      <c r="F58" s="30"/>
      <c r="G58" s="30"/>
      <c r="I58" s="30"/>
    </row>
    <row r="59" spans="3:9" x14ac:dyDescent="0.25">
      <c r="C59" s="30"/>
      <c r="D59" s="30"/>
      <c r="E59" s="30"/>
      <c r="F59" s="30"/>
      <c r="G59" s="30"/>
      <c r="I59" s="30"/>
    </row>
    <row r="60" spans="3:9" x14ac:dyDescent="0.25">
      <c r="C60" s="30"/>
      <c r="D60" s="30"/>
      <c r="E60" s="30"/>
      <c r="F60" s="30"/>
      <c r="G60" s="30"/>
      <c r="I60" s="30"/>
    </row>
    <row r="61" spans="3:9" x14ac:dyDescent="0.25">
      <c r="C61" s="30"/>
      <c r="D61" s="30"/>
      <c r="E61" s="30"/>
      <c r="F61" s="30"/>
      <c r="G61" s="30"/>
      <c r="I61" s="30"/>
    </row>
    <row r="62" spans="3:9" x14ac:dyDescent="0.25">
      <c r="C62" s="30"/>
      <c r="D62" s="30"/>
      <c r="E62" s="30"/>
      <c r="F62" s="30"/>
      <c r="G62" s="30"/>
      <c r="I62" s="30"/>
    </row>
    <row r="63" spans="3:9" x14ac:dyDescent="0.25">
      <c r="C63" s="30"/>
      <c r="D63" s="30"/>
      <c r="E63" s="30"/>
      <c r="F63" s="30"/>
      <c r="G63" s="30"/>
      <c r="I63" s="30"/>
    </row>
    <row r="64" spans="3:9" x14ac:dyDescent="0.25">
      <c r="C64" s="30"/>
      <c r="D64" s="30"/>
      <c r="E64" s="30"/>
      <c r="F64" s="30"/>
      <c r="G64" s="30"/>
      <c r="I64" s="30"/>
    </row>
    <row r="65" spans="4:4" x14ac:dyDescent="0.25">
      <c r="D65" s="28"/>
    </row>
    <row r="66" spans="4:4" x14ac:dyDescent="0.25">
      <c r="D66" s="28"/>
    </row>
    <row r="67" spans="4:4" x14ac:dyDescent="0.25">
      <c r="D67" s="28"/>
    </row>
    <row r="68" spans="4:4" x14ac:dyDescent="0.25">
      <c r="D68" s="28"/>
    </row>
    <row r="69" spans="4:4" x14ac:dyDescent="0.25">
      <c r="D69" s="28"/>
    </row>
    <row r="70" spans="4:4" x14ac:dyDescent="0.25">
      <c r="D70" s="28"/>
    </row>
    <row r="71" spans="4:4" x14ac:dyDescent="0.25">
      <c r="D71" s="28"/>
    </row>
  </sheetData>
  <mergeCells count="2">
    <mergeCell ref="D6:E6"/>
    <mergeCell ref="D7:E7"/>
  </mergeCells>
  <pageMargins left="0.7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Example</vt:lpstr>
      <vt:lpstr>Example!Print_Area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Camp, Lewis F III</dc:creator>
  <cp:lastModifiedBy>Aydelott, Jim</cp:lastModifiedBy>
  <dcterms:created xsi:type="dcterms:W3CDTF">2015-10-28T13:34:32Z</dcterms:created>
  <dcterms:modified xsi:type="dcterms:W3CDTF">2025-08-25T19:28:50Z</dcterms:modified>
</cp:coreProperties>
</file>